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OLE_LINK1" localSheetId="0">'Foglio1'!$A$29</definedName>
  </definedNames>
  <calcPr fullCalcOnLoad="1"/>
</workbook>
</file>

<file path=xl/sharedStrings.xml><?xml version="1.0" encoding="utf-8"?>
<sst xmlns="http://schemas.openxmlformats.org/spreadsheetml/2006/main" count="89" uniqueCount="57">
  <si>
    <t>TOTALE</t>
  </si>
  <si>
    <t>Cod.</t>
  </si>
  <si>
    <t>DESCRIZIONE</t>
  </si>
  <si>
    <t>1° Trim.</t>
  </si>
  <si>
    <t>2° Trim.</t>
  </si>
  <si>
    <t>3° Trim.</t>
  </si>
  <si>
    <t>4° Trim.</t>
  </si>
  <si>
    <t>PROGRESSIVO</t>
  </si>
  <si>
    <t>di cui CT/AP</t>
  </si>
  <si>
    <t>di cui CT/SB</t>
  </si>
  <si>
    <t>Collab</t>
  </si>
  <si>
    <t>TESSERATI</t>
  </si>
  <si>
    <t>DOMANDE DI ADESIONE:</t>
  </si>
  <si>
    <t xml:space="preserve"> </t>
  </si>
  <si>
    <r>
      <rPr>
        <i/>
        <sz val="11"/>
        <color indexed="8"/>
        <rFont val="Calibri"/>
        <family val="2"/>
      </rPr>
      <t>di cui in corso di perfezionamento:</t>
    </r>
    <r>
      <rPr>
        <i/>
        <sz val="12"/>
        <color indexed="8"/>
        <rFont val="Calibri"/>
        <family val="2"/>
      </rPr>
      <t xml:space="preserve"> </t>
    </r>
    <r>
      <rPr>
        <b/>
        <i/>
        <sz val="8"/>
        <color indexed="10"/>
        <rFont val="Calibri"/>
        <family val="2"/>
      </rPr>
      <t>progressivo</t>
    </r>
  </si>
  <si>
    <t>di cui non Idonei</t>
  </si>
  <si>
    <t>di cui rinunciati/trasferiti</t>
  </si>
  <si>
    <t xml:space="preserve">DEPENNATI </t>
  </si>
  <si>
    <t>RIATTIVATI nell'anno</t>
  </si>
  <si>
    <t>TOTALE PROGRESSIVO SOCI</t>
  </si>
  <si>
    <r>
      <rPr>
        <b/>
        <i/>
        <sz val="12"/>
        <color indexed="8"/>
        <rFont val="Times New Roman"/>
        <family val="1"/>
      </rPr>
      <t>SOCI DEPENNATI PER:</t>
    </r>
    <r>
      <rPr>
        <b/>
        <i/>
        <sz val="9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>(compilare a fine anno)</t>
    </r>
  </si>
  <si>
    <t>N.</t>
  </si>
  <si>
    <t>ETA'</t>
  </si>
  <si>
    <t>SALUTE</t>
  </si>
  <si>
    <t>TRASFERIMENTO</t>
  </si>
  <si>
    <t>DECESSO</t>
  </si>
  <si>
    <t xml:space="preserve">ABBANDONO </t>
  </si>
  <si>
    <t>ABBANDONO COLLABORATORI</t>
  </si>
  <si>
    <t xml:space="preserve">Donatori Attivi al </t>
  </si>
  <si>
    <t>Ex donatori collaboratori</t>
  </si>
  <si>
    <t>Totale Soci  al</t>
  </si>
  <si>
    <t>Attivi</t>
  </si>
  <si>
    <t>Coll.</t>
  </si>
  <si>
    <t>AP</t>
  </si>
  <si>
    <t>SBT</t>
  </si>
  <si>
    <t>PAGL</t>
  </si>
  <si>
    <t>n.</t>
  </si>
  <si>
    <t>%</t>
  </si>
  <si>
    <t>Attività  donaz.</t>
  </si>
  <si>
    <t>Totale donazioni</t>
  </si>
  <si>
    <t>C.T. di:</t>
  </si>
  <si>
    <t>AP.</t>
  </si>
  <si>
    <t>% +/-</t>
  </si>
  <si>
    <t>S. I.</t>
  </si>
  <si>
    <t>PL</t>
  </si>
  <si>
    <t>PT</t>
  </si>
  <si>
    <t>Multic</t>
  </si>
  <si>
    <t>Totale</t>
  </si>
  <si>
    <r>
      <rPr>
        <b/>
        <i/>
        <sz val="13"/>
        <color indexed="56"/>
        <rFont val="Calibri"/>
        <family val="2"/>
      </rPr>
      <t>Inviare entro il:  15 GEN. -</t>
    </r>
    <r>
      <rPr>
        <b/>
        <i/>
        <sz val="13"/>
        <color indexed="10"/>
        <rFont val="Calibri"/>
        <family val="2"/>
      </rPr>
      <t>15 APR. -</t>
    </r>
    <r>
      <rPr>
        <b/>
        <i/>
        <sz val="13"/>
        <color indexed="56"/>
        <rFont val="Calibri"/>
        <family val="2"/>
      </rPr>
      <t>15 LUG.  -</t>
    </r>
    <r>
      <rPr>
        <b/>
        <i/>
        <sz val="13"/>
        <color indexed="10"/>
        <rFont val="Calibri"/>
        <family val="2"/>
      </rPr>
      <t>15 OTT. -</t>
    </r>
    <r>
      <rPr>
        <b/>
        <i/>
        <sz val="13"/>
        <color indexed="56"/>
        <rFont val="Calibri"/>
        <family val="2"/>
      </rPr>
      <t xml:space="preserve">  ½ fax  al n. 0736256874  o  Via E-Mail a: </t>
    </r>
    <r>
      <rPr>
        <b/>
        <i/>
        <sz val="13"/>
        <color indexed="10"/>
        <rFont val="Calibri"/>
        <family val="2"/>
      </rPr>
      <t xml:space="preserve"> ascolipiceno.provinciale@avis.it</t>
    </r>
  </si>
  <si>
    <t>Il Presidente</t>
  </si>
  <si>
    <t xml:space="preserve">Avis comunale di ASCOLI PICENO  - anno 2017:   rilevamento attività per Avis Provinciale di Ascoli Piceno  </t>
  </si>
  <si>
    <t>Totale Donatori al 31.12.2016</t>
  </si>
  <si>
    <t>31.12.2017</t>
  </si>
  <si>
    <t>Collaboratori al 31.12.17</t>
  </si>
  <si>
    <t>Al 31.12.17</t>
  </si>
  <si>
    <t xml:space="preserve"> 31.12.2017</t>
  </si>
  <si>
    <t>Donatori  attivi al 31.12.2017                          per    Centro di Raccolta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</si>
</sst>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:mm"/>
  </numFmts>
  <fonts count="71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3"/>
      <color indexed="56"/>
      <name val="Calibri"/>
      <family val="2"/>
    </font>
    <font>
      <b/>
      <i/>
      <sz val="13"/>
      <color indexed="10"/>
      <name val="Calibri"/>
      <family val="2"/>
    </font>
    <font>
      <b/>
      <i/>
      <sz val="14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57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8"/>
      <color indexed="8"/>
      <name val="Calibri"/>
      <family val="2"/>
    </font>
    <font>
      <b/>
      <sz val="11"/>
      <color indexed="8"/>
      <name val="Chiller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0" fillId="37" borderId="29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vertical="center" wrapText="1"/>
    </xf>
    <xf numFmtId="0" fontId="14" fillId="34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2" fontId="20" fillId="34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1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1" fillId="39" borderId="32" xfId="0" applyFont="1" applyFill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3" fillId="39" borderId="32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39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34" fillId="38" borderId="3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39" borderId="32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4" fontId="13" fillId="34" borderId="25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6" fillId="34" borderId="41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38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3" fillId="36" borderId="42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left" vertical="center"/>
    </xf>
    <xf numFmtId="0" fontId="12" fillId="34" borderId="11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9" fillId="37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12" fillId="40" borderId="49" xfId="0" applyFont="1" applyFill="1" applyBorder="1" applyAlignment="1">
      <alignment horizontal="center" vertical="center"/>
    </xf>
    <xf numFmtId="0" fontId="17" fillId="37" borderId="5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52" xfId="0" applyNumberFormat="1" applyFont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PageLayoutView="0" workbookViewId="0" topLeftCell="B12">
      <selection activeCell="D27" sqref="D27:E27"/>
    </sheetView>
  </sheetViews>
  <sheetFormatPr defaultColWidth="9.140625" defaultRowHeight="15"/>
  <cols>
    <col min="1" max="15" width="6.7109375" style="1" customWidth="1"/>
    <col min="16" max="16" width="11.421875" style="1" customWidth="1"/>
    <col min="17" max="19" width="6.7109375" style="1" customWidth="1"/>
    <col min="20" max="20" width="8.28125" style="1" customWidth="1"/>
    <col min="21" max="21" width="10.7109375" style="1" customWidth="1"/>
    <col min="22" max="16384" width="9.140625" style="1" customWidth="1"/>
  </cols>
  <sheetData>
    <row r="3" spans="1:20" ht="18">
      <c r="A3" s="164" t="s">
        <v>50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ht="15">
      <c r="A4" s="2"/>
    </row>
    <row r="5" spans="1:20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65" t="s">
        <v>0</v>
      </c>
      <c r="Q5" s="165"/>
      <c r="R5" s="165"/>
      <c r="S5" s="165"/>
      <c r="T5" s="165"/>
    </row>
    <row r="6" spans="1:20" s="8" customFormat="1" ht="28.5">
      <c r="A6" s="4" t="s">
        <v>1</v>
      </c>
      <c r="B6" s="165" t="s">
        <v>2</v>
      </c>
      <c r="C6" s="165"/>
      <c r="D6" s="165"/>
      <c r="E6" s="165"/>
      <c r="F6" s="165"/>
      <c r="G6" s="165"/>
      <c r="H6" s="166" t="s">
        <v>3</v>
      </c>
      <c r="I6" s="166"/>
      <c r="J6" s="167" t="s">
        <v>4</v>
      </c>
      <c r="K6" s="167"/>
      <c r="L6" s="167" t="s">
        <v>5</v>
      </c>
      <c r="M6" s="167"/>
      <c r="N6" s="168" t="s">
        <v>6</v>
      </c>
      <c r="O6" s="168"/>
      <c r="P6" s="169" t="s">
        <v>7</v>
      </c>
      <c r="Q6" s="169"/>
      <c r="R6" s="5" t="s">
        <v>8</v>
      </c>
      <c r="S6" s="6" t="s">
        <v>9</v>
      </c>
      <c r="T6" s="7" t="s">
        <v>10</v>
      </c>
    </row>
    <row r="7" spans="1:20" s="8" customFormat="1" ht="15">
      <c r="A7" s="9">
        <v>1</v>
      </c>
      <c r="B7" s="140" t="s">
        <v>11</v>
      </c>
      <c r="C7" s="140"/>
      <c r="D7" s="140"/>
      <c r="E7" s="140"/>
      <c r="F7" s="140"/>
      <c r="G7" s="140"/>
      <c r="H7" s="162">
        <v>44</v>
      </c>
      <c r="I7" s="162"/>
      <c r="J7" s="143">
        <v>51</v>
      </c>
      <c r="K7" s="143"/>
      <c r="L7" s="137">
        <v>33</v>
      </c>
      <c r="M7" s="137"/>
      <c r="N7" s="163">
        <v>41</v>
      </c>
      <c r="O7" s="163"/>
      <c r="P7" s="143">
        <f>SUM(H7:O7)</f>
        <v>169</v>
      </c>
      <c r="Q7" s="143"/>
      <c r="R7" s="10">
        <v>0</v>
      </c>
      <c r="S7" s="10">
        <v>0</v>
      </c>
      <c r="T7" s="11">
        <v>4</v>
      </c>
    </row>
    <row r="8" spans="1:20" s="8" customFormat="1" ht="15">
      <c r="A8" s="12">
        <v>2</v>
      </c>
      <c r="B8" s="157" t="s">
        <v>12</v>
      </c>
      <c r="C8" s="157"/>
      <c r="D8" s="157"/>
      <c r="E8" s="157"/>
      <c r="F8" s="157"/>
      <c r="G8" s="157"/>
      <c r="H8" s="158">
        <v>37</v>
      </c>
      <c r="I8" s="158"/>
      <c r="J8" s="158">
        <v>51</v>
      </c>
      <c r="K8" s="158"/>
      <c r="L8" s="159">
        <v>80</v>
      </c>
      <c r="M8" s="159"/>
      <c r="N8" s="160">
        <v>60</v>
      </c>
      <c r="O8" s="160"/>
      <c r="P8" s="161"/>
      <c r="Q8" s="161"/>
      <c r="R8" s="13" t="s">
        <v>13</v>
      </c>
      <c r="S8" s="14" t="s">
        <v>13</v>
      </c>
      <c r="T8" s="149" t="s">
        <v>13</v>
      </c>
    </row>
    <row r="9" spans="1:20" ht="15">
      <c r="A9" s="15">
        <v>3</v>
      </c>
      <c r="B9" s="98" t="s">
        <v>14</v>
      </c>
      <c r="C9" s="150"/>
      <c r="D9" s="150"/>
      <c r="E9" s="150"/>
      <c r="F9" s="150"/>
      <c r="G9" s="150"/>
      <c r="H9" s="151"/>
      <c r="I9" s="151"/>
      <c r="J9" s="151"/>
      <c r="K9" s="151"/>
      <c r="L9" s="151"/>
      <c r="M9" s="151"/>
      <c r="N9" s="151"/>
      <c r="O9" s="151"/>
      <c r="P9" s="152" t="s">
        <v>13</v>
      </c>
      <c r="Q9" s="152"/>
      <c r="R9" s="16" t="s">
        <v>13</v>
      </c>
      <c r="S9" s="17" t="s">
        <v>13</v>
      </c>
      <c r="T9" s="149"/>
    </row>
    <row r="10" spans="1:20" ht="15">
      <c r="A10" s="15">
        <v>4</v>
      </c>
      <c r="B10" s="153" t="s">
        <v>15</v>
      </c>
      <c r="C10" s="153"/>
      <c r="D10" s="153"/>
      <c r="E10" s="153"/>
      <c r="F10" s="153"/>
      <c r="G10" s="153"/>
      <c r="H10" s="154">
        <v>2</v>
      </c>
      <c r="I10" s="154"/>
      <c r="J10" s="154">
        <v>8</v>
      </c>
      <c r="K10" s="154"/>
      <c r="L10" s="155">
        <v>2</v>
      </c>
      <c r="M10" s="155"/>
      <c r="N10" s="156">
        <v>3</v>
      </c>
      <c r="O10" s="156"/>
      <c r="P10" s="152"/>
      <c r="Q10" s="152"/>
      <c r="R10" s="16"/>
      <c r="S10" s="17" t="s">
        <v>13</v>
      </c>
      <c r="T10" s="149"/>
    </row>
    <row r="11" spans="1:20" ht="15">
      <c r="A11" s="18">
        <v>5</v>
      </c>
      <c r="B11" s="144" t="s">
        <v>16</v>
      </c>
      <c r="C11" s="144"/>
      <c r="D11" s="144"/>
      <c r="E11" s="144"/>
      <c r="F11" s="144"/>
      <c r="G11" s="144"/>
      <c r="H11" s="145">
        <v>14</v>
      </c>
      <c r="I11" s="145"/>
      <c r="J11" s="145">
        <v>13</v>
      </c>
      <c r="K11" s="145"/>
      <c r="L11" s="146">
        <v>9</v>
      </c>
      <c r="M11" s="146"/>
      <c r="N11" s="147">
        <v>14</v>
      </c>
      <c r="O11" s="147"/>
      <c r="P11" s="148"/>
      <c r="Q11" s="148"/>
      <c r="R11" s="19"/>
      <c r="S11" s="20"/>
      <c r="T11" s="149"/>
    </row>
    <row r="12" spans="1:20" ht="15">
      <c r="A12" s="21">
        <v>6</v>
      </c>
      <c r="B12" s="140" t="s">
        <v>17</v>
      </c>
      <c r="C12" s="140"/>
      <c r="D12" s="140"/>
      <c r="E12" s="140"/>
      <c r="F12" s="140"/>
      <c r="G12" s="140"/>
      <c r="H12" s="136">
        <v>119</v>
      </c>
      <c r="I12" s="136"/>
      <c r="J12" s="136">
        <v>69</v>
      </c>
      <c r="K12" s="136"/>
      <c r="L12" s="141">
        <v>38</v>
      </c>
      <c r="M12" s="141"/>
      <c r="N12" s="142">
        <v>13</v>
      </c>
      <c r="O12" s="142"/>
      <c r="P12" s="143">
        <f>SUM(H12:N12)</f>
        <v>239</v>
      </c>
      <c r="Q12" s="143"/>
      <c r="R12" s="22">
        <v>0</v>
      </c>
      <c r="S12" s="23">
        <v>0</v>
      </c>
      <c r="T12" s="11">
        <v>0</v>
      </c>
    </row>
    <row r="13" spans="1:20" s="8" customFormat="1" ht="15">
      <c r="A13" s="21">
        <v>7</v>
      </c>
      <c r="B13" s="135" t="s">
        <v>18</v>
      </c>
      <c r="C13" s="135"/>
      <c r="D13" s="135"/>
      <c r="E13" s="135"/>
      <c r="F13" s="135"/>
      <c r="G13" s="135"/>
      <c r="H13" s="136"/>
      <c r="I13" s="136"/>
      <c r="J13" s="136"/>
      <c r="K13" s="136"/>
      <c r="L13" s="137"/>
      <c r="M13" s="137"/>
      <c r="N13" s="138">
        <v>17</v>
      </c>
      <c r="O13" s="138"/>
      <c r="P13" s="139">
        <f>SUM(H13:N13)</f>
        <v>17</v>
      </c>
      <c r="Q13" s="139"/>
      <c r="R13" s="24">
        <v>0</v>
      </c>
      <c r="S13" s="25">
        <v>0</v>
      </c>
      <c r="T13" s="26">
        <v>0</v>
      </c>
    </row>
    <row r="14" spans="1:20" s="8" customFormat="1" ht="18">
      <c r="A14" s="27">
        <v>8</v>
      </c>
      <c r="B14" s="132" t="s">
        <v>19</v>
      </c>
      <c r="C14" s="132"/>
      <c r="D14" s="132"/>
      <c r="E14" s="132"/>
      <c r="F14" s="132"/>
      <c r="G14" s="132"/>
      <c r="H14" s="133">
        <f>IF(H7=0,0,A27+H7-H12+H13)</f>
        <v>3115</v>
      </c>
      <c r="I14" s="133"/>
      <c r="J14" s="133">
        <f>IF(J7=0,0,H14+J7-J12+J13)</f>
        <v>3097</v>
      </c>
      <c r="K14" s="133"/>
      <c r="L14" s="133">
        <f>IF(L7=0,0,J14+L7-L12+L13)</f>
        <v>3092</v>
      </c>
      <c r="M14" s="133"/>
      <c r="N14" s="133">
        <f>IF(N7=0,0,L14+N7-N12+N13)</f>
        <v>3137</v>
      </c>
      <c r="O14" s="133"/>
      <c r="P14" s="134">
        <f>SUM(P7-P12+P13)</f>
        <v>-53</v>
      </c>
      <c r="Q14" s="134"/>
      <c r="R14" s="28">
        <f>SUM(R7-R12+R13)</f>
        <v>0</v>
      </c>
      <c r="S14" s="28">
        <f>SUM(S7-S12+S13)</f>
        <v>0</v>
      </c>
      <c r="T14" s="29"/>
    </row>
    <row r="15" spans="1:19" s="8" customFormat="1" ht="15.75" customHeight="1">
      <c r="A15" s="30" t="s">
        <v>13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2"/>
      <c r="S15" s="32"/>
    </row>
    <row r="16" spans="1:12" ht="21.75" customHeight="1">
      <c r="A16" s="34">
        <v>9</v>
      </c>
      <c r="B16" s="98" t="s">
        <v>20</v>
      </c>
      <c r="C16" s="127"/>
      <c r="D16" s="127"/>
      <c r="E16" s="127"/>
      <c r="F16" s="127"/>
      <c r="G16" s="127"/>
      <c r="H16" s="127"/>
      <c r="I16" s="35" t="s">
        <v>21</v>
      </c>
      <c r="J16" s="36"/>
      <c r="K16" s="37"/>
      <c r="L16" s="38"/>
    </row>
    <row r="17" spans="1:12" ht="15.75" customHeight="1">
      <c r="A17" s="39">
        <v>10</v>
      </c>
      <c r="B17" s="128" t="s">
        <v>22</v>
      </c>
      <c r="C17" s="128"/>
      <c r="D17" s="128"/>
      <c r="E17" s="128"/>
      <c r="F17" s="128"/>
      <c r="G17" s="128"/>
      <c r="H17" s="128"/>
      <c r="I17" s="40">
        <v>5</v>
      </c>
      <c r="J17" s="129">
        <f>SUM(I17:I21)</f>
        <v>239</v>
      </c>
      <c r="K17" s="41"/>
      <c r="L17" s="38"/>
    </row>
    <row r="18" spans="1:17" ht="15.75" customHeight="1">
      <c r="A18" s="42">
        <v>11</v>
      </c>
      <c r="B18" s="130" t="s">
        <v>23</v>
      </c>
      <c r="C18" s="130"/>
      <c r="D18" s="130"/>
      <c r="E18" s="130"/>
      <c r="F18" s="130"/>
      <c r="G18" s="130"/>
      <c r="H18" s="130"/>
      <c r="I18" s="43">
        <v>79</v>
      </c>
      <c r="J18" s="129"/>
      <c r="K18" s="41"/>
      <c r="L18" s="38"/>
      <c r="Q18" s="44"/>
    </row>
    <row r="19" spans="1:12" ht="15.75" customHeight="1">
      <c r="A19" s="42">
        <v>12</v>
      </c>
      <c r="B19" s="130" t="s">
        <v>24</v>
      </c>
      <c r="C19" s="130"/>
      <c r="D19" s="130"/>
      <c r="E19" s="130"/>
      <c r="F19" s="130"/>
      <c r="G19" s="130"/>
      <c r="H19" s="130"/>
      <c r="I19" s="43">
        <v>33</v>
      </c>
      <c r="J19" s="129"/>
      <c r="K19" s="41"/>
      <c r="L19" s="38"/>
    </row>
    <row r="20" spans="1:22" ht="15.75" customHeight="1">
      <c r="A20" s="42">
        <v>13</v>
      </c>
      <c r="B20" s="130" t="s">
        <v>25</v>
      </c>
      <c r="C20" s="130"/>
      <c r="D20" s="130"/>
      <c r="E20" s="130"/>
      <c r="F20" s="130"/>
      <c r="G20" s="130"/>
      <c r="H20" s="130"/>
      <c r="I20" s="43">
        <v>1</v>
      </c>
      <c r="J20" s="129"/>
      <c r="K20" s="41"/>
      <c r="L20" s="38"/>
      <c r="V20" s="45"/>
    </row>
    <row r="21" spans="1:12" ht="16.5" customHeight="1">
      <c r="A21" s="46">
        <v>14</v>
      </c>
      <c r="B21" s="131" t="s">
        <v>26</v>
      </c>
      <c r="C21" s="131"/>
      <c r="D21" s="131"/>
      <c r="E21" s="131"/>
      <c r="F21" s="131"/>
      <c r="G21" s="131"/>
      <c r="H21" s="131"/>
      <c r="I21" s="47">
        <v>121</v>
      </c>
      <c r="J21" s="129"/>
      <c r="K21" s="41"/>
      <c r="L21" s="38"/>
    </row>
    <row r="22" spans="1:12" ht="16.5" customHeight="1">
      <c r="A22" s="48">
        <v>15</v>
      </c>
      <c r="B22" s="122" t="s">
        <v>27</v>
      </c>
      <c r="C22" s="122"/>
      <c r="D22" s="122"/>
      <c r="E22" s="122"/>
      <c r="F22" s="122"/>
      <c r="G22" s="122"/>
      <c r="H22" s="122"/>
      <c r="I22" s="49" t="s">
        <v>13</v>
      </c>
      <c r="J22" s="50"/>
      <c r="K22" s="51"/>
      <c r="L22" s="38"/>
    </row>
    <row r="23" spans="1:12" ht="18.75" customHeight="1">
      <c r="A23" s="52">
        <v>16</v>
      </c>
      <c r="B23" s="123" t="s">
        <v>0</v>
      </c>
      <c r="C23" s="123"/>
      <c r="D23" s="123"/>
      <c r="E23" s="123"/>
      <c r="F23" s="123"/>
      <c r="G23" s="123"/>
      <c r="H23" s="123"/>
      <c r="I23" s="53">
        <f>SUM(I17:I22)</f>
        <v>239</v>
      </c>
      <c r="J23" s="50"/>
      <c r="K23" s="54"/>
      <c r="L23" s="38"/>
    </row>
    <row r="24" spans="1:12" ht="14.25" customHeight="1">
      <c r="A24" s="55"/>
      <c r="B24" s="55"/>
      <c r="C24" s="55"/>
      <c r="D24" s="55"/>
      <c r="E24" s="55"/>
      <c r="F24" s="55"/>
      <c r="G24" s="55"/>
      <c r="H24" s="55"/>
      <c r="I24" s="55"/>
      <c r="J24" s="56"/>
      <c r="K24" s="56"/>
      <c r="L24" s="57"/>
    </row>
    <row r="25" spans="1:21" ht="30.75" customHeight="1">
      <c r="A25" s="124" t="s">
        <v>51</v>
      </c>
      <c r="B25" s="124"/>
      <c r="C25" s="124"/>
      <c r="D25" s="125" t="s">
        <v>28</v>
      </c>
      <c r="E25" s="125"/>
      <c r="F25" s="126" t="s">
        <v>53</v>
      </c>
      <c r="G25" s="126"/>
      <c r="H25" s="125" t="s">
        <v>29</v>
      </c>
      <c r="I25" s="125"/>
      <c r="J25" s="113" t="s">
        <v>30</v>
      </c>
      <c r="K25" s="113"/>
      <c r="L25" s="114" t="s">
        <v>56</v>
      </c>
      <c r="M25" s="114"/>
      <c r="N25" s="114"/>
      <c r="O25" s="114"/>
      <c r="P25" s="114"/>
      <c r="Q25" s="114"/>
      <c r="R25" s="114">
        <v>44</v>
      </c>
      <c r="S25" s="114"/>
      <c r="T25" s="114"/>
      <c r="U25" s="59"/>
    </row>
    <row r="26" spans="1:21" ht="16.5" customHeight="1">
      <c r="A26" s="115" t="s">
        <v>31</v>
      </c>
      <c r="B26" s="115"/>
      <c r="C26" s="61" t="s">
        <v>32</v>
      </c>
      <c r="D26" s="116" t="s">
        <v>52</v>
      </c>
      <c r="E26" s="116"/>
      <c r="F26" s="126"/>
      <c r="G26" s="126"/>
      <c r="H26" s="117" t="s">
        <v>54</v>
      </c>
      <c r="I26" s="117"/>
      <c r="J26" s="118" t="s">
        <v>55</v>
      </c>
      <c r="K26" s="118"/>
      <c r="L26" s="119" t="s">
        <v>33</v>
      </c>
      <c r="M26" s="119"/>
      <c r="N26" s="120" t="s">
        <v>34</v>
      </c>
      <c r="O26" s="120"/>
      <c r="P26" s="121" t="s">
        <v>35</v>
      </c>
      <c r="Q26" s="121"/>
      <c r="R26" s="105" t="s">
        <v>36</v>
      </c>
      <c r="S26" s="105"/>
      <c r="T26" s="62" t="s">
        <v>37</v>
      </c>
      <c r="U26" s="63" t="s">
        <v>13</v>
      </c>
    </row>
    <row r="27" spans="1:21" s="8" customFormat="1" ht="23.25" customHeight="1">
      <c r="A27" s="106">
        <v>3190</v>
      </c>
      <c r="B27" s="106"/>
      <c r="C27" s="64">
        <v>34</v>
      </c>
      <c r="D27" s="107">
        <v>3137</v>
      </c>
      <c r="E27" s="107"/>
      <c r="F27" s="108">
        <v>38</v>
      </c>
      <c r="G27" s="108"/>
      <c r="H27" s="108" t="s">
        <v>13</v>
      </c>
      <c r="I27" s="108"/>
      <c r="J27" s="107">
        <f>SUM(D27:I27)</f>
        <v>3175</v>
      </c>
      <c r="K27" s="107"/>
      <c r="L27" s="109">
        <v>3137</v>
      </c>
      <c r="M27" s="109"/>
      <c r="N27" s="110" t="s">
        <v>13</v>
      </c>
      <c r="O27" s="110"/>
      <c r="P27" s="111" t="s">
        <v>13</v>
      </c>
      <c r="Q27" s="111"/>
      <c r="R27" s="112">
        <f>IF(D27=0,0,D27-A27)</f>
        <v>-53</v>
      </c>
      <c r="S27" s="112"/>
      <c r="T27" s="65">
        <f>IF(R27=0,0,R27*100/(A27+B27))</f>
        <v>-1.6614420062695925</v>
      </c>
      <c r="U27" s="32"/>
    </row>
    <row r="28" spans="1:21" ht="15.75" customHeight="1">
      <c r="A28" s="66"/>
      <c r="U28" s="38"/>
    </row>
    <row r="29" spans="1:21" s="8" customFormat="1" ht="16.5" customHeight="1">
      <c r="A29" s="96" t="s">
        <v>38</v>
      </c>
      <c r="B29" s="96"/>
      <c r="C29" s="96" t="s">
        <v>3</v>
      </c>
      <c r="D29" s="96"/>
      <c r="E29" s="96"/>
      <c r="F29" s="103" t="s">
        <v>4</v>
      </c>
      <c r="G29" s="103"/>
      <c r="H29" s="103"/>
      <c r="I29" s="96" t="s">
        <v>5</v>
      </c>
      <c r="J29" s="96"/>
      <c r="K29" s="96"/>
      <c r="L29" s="103" t="s">
        <v>6</v>
      </c>
      <c r="M29" s="103"/>
      <c r="N29" s="103"/>
      <c r="O29" s="104" t="s">
        <v>39</v>
      </c>
      <c r="P29" s="104"/>
      <c r="Q29" s="104"/>
      <c r="R29" s="104"/>
      <c r="S29" s="104"/>
      <c r="T29" s="104"/>
      <c r="U29" s="67"/>
    </row>
    <row r="30" spans="1:22" s="80" customFormat="1" ht="30.75" customHeight="1">
      <c r="A30" s="95" t="s">
        <v>40</v>
      </c>
      <c r="B30" s="95"/>
      <c r="C30" s="68" t="s">
        <v>33</v>
      </c>
      <c r="D30" s="69" t="s">
        <v>34</v>
      </c>
      <c r="E30" s="70" t="s">
        <v>35</v>
      </c>
      <c r="F30" s="71" t="s">
        <v>33</v>
      </c>
      <c r="G30" s="72" t="s">
        <v>34</v>
      </c>
      <c r="H30" s="73" t="s">
        <v>35</v>
      </c>
      <c r="I30" s="68" t="s">
        <v>33</v>
      </c>
      <c r="J30" s="74" t="s">
        <v>34</v>
      </c>
      <c r="K30" s="75" t="s">
        <v>35</v>
      </c>
      <c r="L30" s="71" t="s">
        <v>41</v>
      </c>
      <c r="M30" s="72" t="s">
        <v>34</v>
      </c>
      <c r="N30" s="76" t="s">
        <v>35</v>
      </c>
      <c r="O30" s="68" t="s">
        <v>33</v>
      </c>
      <c r="P30" s="69" t="s">
        <v>34</v>
      </c>
      <c r="Q30" s="70" t="s">
        <v>35</v>
      </c>
      <c r="R30" s="77">
        <v>2017</v>
      </c>
      <c r="S30" s="78">
        <v>2016</v>
      </c>
      <c r="T30" s="79" t="s">
        <v>42</v>
      </c>
      <c r="V30" s="80" t="s">
        <v>13</v>
      </c>
    </row>
    <row r="31" spans="1:20" ht="15">
      <c r="A31" s="81">
        <v>17</v>
      </c>
      <c r="B31" s="82" t="s">
        <v>43</v>
      </c>
      <c r="C31" s="83">
        <v>1282</v>
      </c>
      <c r="D31" s="83"/>
      <c r="E31" s="83">
        <v>1</v>
      </c>
      <c r="F31" s="84">
        <v>1224</v>
      </c>
      <c r="G31" s="84">
        <v>1</v>
      </c>
      <c r="H31" s="84">
        <v>1</v>
      </c>
      <c r="I31" s="83">
        <v>1288</v>
      </c>
      <c r="J31" s="85">
        <v>2</v>
      </c>
      <c r="K31" s="81">
        <v>1</v>
      </c>
      <c r="L31" s="84">
        <v>1088</v>
      </c>
      <c r="M31" s="84"/>
      <c r="N31" s="86">
        <v>1</v>
      </c>
      <c r="O31" s="82">
        <f aca="true" t="shared" si="0" ref="O31:Q35">SUM(C31+F31+I31+L31)</f>
        <v>4882</v>
      </c>
      <c r="P31" s="82">
        <f t="shared" si="0"/>
        <v>3</v>
      </c>
      <c r="Q31" s="82">
        <f t="shared" si="0"/>
        <v>4</v>
      </c>
      <c r="R31" s="58">
        <f>SUM(O31:Q31)</f>
        <v>4889</v>
      </c>
      <c r="S31" s="60"/>
      <c r="T31" s="87">
        <f>IF(S31=0,0,(R31-S31)*100/S31)</f>
        <v>0</v>
      </c>
    </row>
    <row r="32" spans="1:20" ht="15">
      <c r="A32" s="81">
        <v>18</v>
      </c>
      <c r="B32" s="82" t="s">
        <v>44</v>
      </c>
      <c r="C32" s="83">
        <v>255</v>
      </c>
      <c r="D32" s="83">
        <v>1</v>
      </c>
      <c r="E32" s="83"/>
      <c r="F32" s="84">
        <v>287</v>
      </c>
      <c r="G32" s="84">
        <v>1</v>
      </c>
      <c r="H32" s="84"/>
      <c r="I32" s="83">
        <v>271</v>
      </c>
      <c r="J32" s="85">
        <v>1</v>
      </c>
      <c r="K32" s="88"/>
      <c r="L32" s="84">
        <v>260</v>
      </c>
      <c r="M32" s="84">
        <v>1</v>
      </c>
      <c r="N32" s="86"/>
      <c r="O32" s="82">
        <f t="shared" si="0"/>
        <v>1073</v>
      </c>
      <c r="P32" s="82">
        <f t="shared" si="0"/>
        <v>4</v>
      </c>
      <c r="Q32" s="82">
        <f t="shared" si="0"/>
        <v>0</v>
      </c>
      <c r="R32" s="58">
        <f>SUM(O32:Q32)</f>
        <v>1077</v>
      </c>
      <c r="S32" s="60"/>
      <c r="T32" s="87">
        <f>IF(S32=0,0,(R32-S32)*100/S32)</f>
        <v>0</v>
      </c>
    </row>
    <row r="33" spans="1:21" ht="15">
      <c r="A33" s="81">
        <v>19</v>
      </c>
      <c r="B33" s="82" t="s">
        <v>45</v>
      </c>
      <c r="C33" s="83">
        <v>85</v>
      </c>
      <c r="D33" s="83"/>
      <c r="E33" s="83"/>
      <c r="F33" s="84">
        <v>93</v>
      </c>
      <c r="G33" s="84"/>
      <c r="H33" s="84"/>
      <c r="I33" s="83">
        <v>97</v>
      </c>
      <c r="J33" s="85"/>
      <c r="K33" s="89"/>
      <c r="L33" s="84">
        <v>112</v>
      </c>
      <c r="M33" s="84"/>
      <c r="N33" s="86"/>
      <c r="O33" s="82">
        <f t="shared" si="0"/>
        <v>387</v>
      </c>
      <c r="P33" s="82">
        <f t="shared" si="0"/>
        <v>0</v>
      </c>
      <c r="Q33" s="82">
        <f t="shared" si="0"/>
        <v>0</v>
      </c>
      <c r="R33" s="58">
        <f>SUM(O33:Q33)</f>
        <v>387</v>
      </c>
      <c r="S33" s="60"/>
      <c r="T33" s="87">
        <f>IF(S33=0,0,(R33-S33)*100/S33)</f>
        <v>0</v>
      </c>
      <c r="U33" s="90"/>
    </row>
    <row r="34" spans="1:20" ht="15">
      <c r="A34" s="81">
        <v>20</v>
      </c>
      <c r="B34" s="91" t="s">
        <v>46</v>
      </c>
      <c r="C34" s="83">
        <v>6</v>
      </c>
      <c r="D34" s="83"/>
      <c r="E34" s="83"/>
      <c r="F34" s="84">
        <v>7</v>
      </c>
      <c r="G34" s="84"/>
      <c r="H34" s="84"/>
      <c r="I34" s="83">
        <v>2</v>
      </c>
      <c r="J34" s="85"/>
      <c r="K34" s="92"/>
      <c r="L34" s="84">
        <v>4</v>
      </c>
      <c r="M34" s="84"/>
      <c r="N34" s="86"/>
      <c r="O34" s="82">
        <f t="shared" si="0"/>
        <v>19</v>
      </c>
      <c r="P34" s="82">
        <f t="shared" si="0"/>
        <v>0</v>
      </c>
      <c r="Q34" s="82">
        <f t="shared" si="0"/>
        <v>0</v>
      </c>
      <c r="R34" s="58">
        <f>SUM(O34:Q34)</f>
        <v>19</v>
      </c>
      <c r="S34" s="60"/>
      <c r="T34" s="87">
        <f>IF(S34=0,0,(R34-S34)*100/S34)</f>
        <v>0</v>
      </c>
    </row>
    <row r="35" spans="1:20" ht="16.5" customHeight="1">
      <c r="A35" s="96" t="s">
        <v>47</v>
      </c>
      <c r="B35" s="96"/>
      <c r="C35" s="82">
        <f aca="true" t="shared" si="1" ref="C35:N35">SUM(C31:C34)</f>
        <v>1628</v>
      </c>
      <c r="D35" s="82">
        <f t="shared" si="1"/>
        <v>1</v>
      </c>
      <c r="E35" s="82">
        <f t="shared" si="1"/>
        <v>1</v>
      </c>
      <c r="F35" s="86">
        <f t="shared" si="1"/>
        <v>1611</v>
      </c>
      <c r="G35" s="86">
        <f t="shared" si="1"/>
        <v>2</v>
      </c>
      <c r="H35" s="86">
        <f t="shared" si="1"/>
        <v>1</v>
      </c>
      <c r="I35" s="82">
        <f t="shared" si="1"/>
        <v>1658</v>
      </c>
      <c r="J35" s="82">
        <f t="shared" si="1"/>
        <v>3</v>
      </c>
      <c r="K35" s="82">
        <f t="shared" si="1"/>
        <v>1</v>
      </c>
      <c r="L35" s="86">
        <f t="shared" si="1"/>
        <v>1464</v>
      </c>
      <c r="M35" s="86">
        <f t="shared" si="1"/>
        <v>1</v>
      </c>
      <c r="N35" s="86">
        <f t="shared" si="1"/>
        <v>1</v>
      </c>
      <c r="O35" s="82">
        <f t="shared" si="0"/>
        <v>6361</v>
      </c>
      <c r="P35" s="82">
        <f t="shared" si="0"/>
        <v>7</v>
      </c>
      <c r="Q35" s="82">
        <f t="shared" si="0"/>
        <v>4</v>
      </c>
      <c r="R35" s="58">
        <f>SUM(O35:Q35)</f>
        <v>6372</v>
      </c>
      <c r="S35" s="60">
        <v>6061</v>
      </c>
      <c r="T35" s="93">
        <f>IF(S35=0,0,(R35-S35)*100/S35)</f>
        <v>5.131166474179178</v>
      </c>
    </row>
    <row r="36" spans="1:20" ht="14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94" customFormat="1" ht="27.75" customHeight="1">
      <c r="A37" s="98" t="s">
        <v>48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7:20" ht="15">
      <c r="Q38" s="100" t="s">
        <v>49</v>
      </c>
      <c r="R38" s="100"/>
      <c r="S38" s="100"/>
      <c r="T38" s="100"/>
    </row>
    <row r="39" spans="17:20" ht="30.75" customHeight="1">
      <c r="Q39" s="101"/>
      <c r="R39" s="101"/>
      <c r="S39" s="101"/>
      <c r="T39" s="101"/>
    </row>
    <row r="40" spans="17:20" ht="14.25">
      <c r="Q40" s="102"/>
      <c r="R40" s="102"/>
      <c r="S40" s="102"/>
      <c r="T40" s="102"/>
    </row>
    <row r="43" ht="9" customHeight="1"/>
  </sheetData>
  <sheetProtection selectLockedCells="1" selectUnlockedCells="1"/>
  <mergeCells count="99">
    <mergeCell ref="A3:T3"/>
    <mergeCell ref="P5:T5"/>
    <mergeCell ref="B6:G6"/>
    <mergeCell ref="H6:I6"/>
    <mergeCell ref="J6:K6"/>
    <mergeCell ref="L6:M6"/>
    <mergeCell ref="N6:O6"/>
    <mergeCell ref="P6:Q6"/>
    <mergeCell ref="B7:G7"/>
    <mergeCell ref="H7:I7"/>
    <mergeCell ref="J7:K7"/>
    <mergeCell ref="L7:M7"/>
    <mergeCell ref="N7:O7"/>
    <mergeCell ref="P7:Q7"/>
    <mergeCell ref="B8:G8"/>
    <mergeCell ref="H8:I8"/>
    <mergeCell ref="J8:K8"/>
    <mergeCell ref="L8:M8"/>
    <mergeCell ref="N8:O8"/>
    <mergeCell ref="P8:Q8"/>
    <mergeCell ref="T8:T11"/>
    <mergeCell ref="B9:G9"/>
    <mergeCell ref="H9:O9"/>
    <mergeCell ref="P9:Q9"/>
    <mergeCell ref="B10:G10"/>
    <mergeCell ref="H10:I10"/>
    <mergeCell ref="J10:K10"/>
    <mergeCell ref="L10:M10"/>
    <mergeCell ref="N10:O10"/>
    <mergeCell ref="P10:Q10"/>
    <mergeCell ref="B11:G11"/>
    <mergeCell ref="H11:I11"/>
    <mergeCell ref="J11:K11"/>
    <mergeCell ref="L11:M11"/>
    <mergeCell ref="N11:O11"/>
    <mergeCell ref="P11:Q11"/>
    <mergeCell ref="B12:G12"/>
    <mergeCell ref="H12:I12"/>
    <mergeCell ref="J12:K12"/>
    <mergeCell ref="L12:M12"/>
    <mergeCell ref="N12:O12"/>
    <mergeCell ref="P12:Q12"/>
    <mergeCell ref="B13:G13"/>
    <mergeCell ref="H13:I13"/>
    <mergeCell ref="J13:K13"/>
    <mergeCell ref="L13:M13"/>
    <mergeCell ref="N13:O13"/>
    <mergeCell ref="P13:Q13"/>
    <mergeCell ref="B14:G14"/>
    <mergeCell ref="H14:I14"/>
    <mergeCell ref="J14:K14"/>
    <mergeCell ref="L14:M14"/>
    <mergeCell ref="N14:O14"/>
    <mergeCell ref="P14:Q14"/>
    <mergeCell ref="B16:H16"/>
    <mergeCell ref="B17:H17"/>
    <mergeCell ref="J17:J21"/>
    <mergeCell ref="B18:H18"/>
    <mergeCell ref="B19:H19"/>
    <mergeCell ref="B20:H20"/>
    <mergeCell ref="B21:H21"/>
    <mergeCell ref="B22:H22"/>
    <mergeCell ref="B23:H23"/>
    <mergeCell ref="A25:C25"/>
    <mergeCell ref="D25:E25"/>
    <mergeCell ref="F25:G26"/>
    <mergeCell ref="H25:I25"/>
    <mergeCell ref="J25:K25"/>
    <mergeCell ref="L25:Q25"/>
    <mergeCell ref="R25:T25"/>
    <mergeCell ref="A26:B26"/>
    <mergeCell ref="D26:E26"/>
    <mergeCell ref="H26:I26"/>
    <mergeCell ref="J26:K26"/>
    <mergeCell ref="L26:M26"/>
    <mergeCell ref="N26:O26"/>
    <mergeCell ref="P26:Q26"/>
    <mergeCell ref="R26:S26"/>
    <mergeCell ref="A27:B27"/>
    <mergeCell ref="D27:E27"/>
    <mergeCell ref="F27:G27"/>
    <mergeCell ref="H27:I27"/>
    <mergeCell ref="J27:K27"/>
    <mergeCell ref="L27:M27"/>
    <mergeCell ref="N27:O27"/>
    <mergeCell ref="P27:Q27"/>
    <mergeCell ref="R27:S27"/>
    <mergeCell ref="A29:B29"/>
    <mergeCell ref="C29:E29"/>
    <mergeCell ref="F29:H29"/>
    <mergeCell ref="I29:K29"/>
    <mergeCell ref="L29:N29"/>
    <mergeCell ref="O29:T29"/>
    <mergeCell ref="A30:B30"/>
    <mergeCell ref="A35:B35"/>
    <mergeCell ref="A36:T36"/>
    <mergeCell ref="A37:T37"/>
    <mergeCell ref="Q38:T38"/>
    <mergeCell ref="Q39:T40"/>
  </mergeCells>
  <printOptions/>
  <pageMargins left="0.7083333333333334" right="0.7083333333333334" top="0.3541666666666667" bottom="0.35486111111111107" header="0.5118055555555555" footer="0.31527777777777777"/>
  <pageSetup horizontalDpi="300" verticalDpi="300" orientation="landscape" scale="7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</cp:lastModifiedBy>
  <cp:lastPrinted>2018-04-11T10:08:04Z</cp:lastPrinted>
  <dcterms:created xsi:type="dcterms:W3CDTF">2017-07-18T10:31:41Z</dcterms:created>
  <dcterms:modified xsi:type="dcterms:W3CDTF">2018-04-11T10:08:09Z</dcterms:modified>
  <cp:category/>
  <cp:version/>
  <cp:contentType/>
  <cp:contentStatus/>
</cp:coreProperties>
</file>